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3 СКС\СКС-2760 Проведение измерений и хим.анализов на стац.источниках (ОЭ)\ЗК СКС-2760\"/>
    </mc:Choice>
  </mc:AlternateContent>
  <bookViews>
    <workbookView xWindow="0" yWindow="0" windowWidth="16380" windowHeight="8190" tabRatio="500"/>
  </bookViews>
  <sheets>
    <sheet name="Обоснование НМЦ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'Обоснование НМЦ'!$A$1:$T$39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14" i="1" l="1"/>
  <c r="S17" i="1" l="1"/>
  <c r="Q16" i="1" l="1"/>
  <c r="K16" i="1"/>
  <c r="R16" i="1" s="1"/>
  <c r="K15" i="1"/>
  <c r="Q15" i="1" s="1"/>
  <c r="Q14" i="1"/>
  <c r="K14" i="1"/>
  <c r="R14" i="1" s="1"/>
  <c r="T16" i="1" l="1"/>
  <c r="S16" i="1"/>
  <c r="S14" i="1"/>
  <c r="R15" i="1"/>
  <c r="S15" i="1" l="1"/>
  <c r="T15" i="1"/>
</calcChain>
</file>

<file path=xl/sharedStrings.xml><?xml version="1.0" encoding="utf-8"?>
<sst xmlns="http://schemas.openxmlformats.org/spreadsheetml/2006/main" count="60" uniqueCount="57">
  <si>
    <t>Приложение №3</t>
  </si>
  <si>
    <t>к Положению о закупке товаров, рабо, услуг</t>
  </si>
  <si>
    <t>для нужд  ООО "Самарские коммунальные системы"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</si>
  <si>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</si>
  <si>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</si>
  <si>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</si>
  <si>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подгруппы</t>
  </si>
  <si>
    <t>Наименование подгруппы</t>
  </si>
  <si>
    <t>№ п/п</t>
  </si>
  <si>
    <t>Код ЕНС</t>
  </si>
  <si>
    <t>Наименование потребности</t>
  </si>
  <si>
    <t>Ед. изм</t>
  </si>
  <si>
    <t>Кол-во к поставке</t>
  </si>
  <si>
    <t>Базовая цена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</si>
  <si>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 xml:space="preserve">Индекс роста цен </t>
    </r>
  </si>
  <si>
    <t>Плановая цена,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</si>
  <si>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Текущие рыночные предложения (руб/ед. изм.), без НДС 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</si>
  <si>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</si>
  <si>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</si>
  <si>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</si>
  <si>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</si>
  <si>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</si>
  <si>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</si>
  <si>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</si>
  <si>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</si>
  <si>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</si>
  <si>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</si>
  <si>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</si>
  <si>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Поставщик 4</t>
  </si>
  <si>
    <t>Поставщик 5</t>
  </si>
  <si>
    <t>12.1.</t>
  </si>
  <si>
    <t>12.2.</t>
  </si>
  <si>
    <t>12.3.</t>
  </si>
  <si>
    <t>12.4.</t>
  </si>
  <si>
    <t>12.5.</t>
  </si>
  <si>
    <t>Услуги по проведению измерений и химических анализов на стационарных источниках выбросов в атмосферу, оформление и предоставление Заказчику оригиналов протоколов, актов отбора проб, счет-фактуры и акта сдачи-приемки выполненных работ.</t>
  </si>
  <si>
    <t>измерение</t>
  </si>
  <si>
    <t>Услуги по оценке эффективности работы   газоочистных и пылеулавливающих  установок (ПУУ, ГОУ), оформление и предоставление Заказчику оригиналов протоколов, актов отбора проб, счет-фактуры и акта сдачи-приемки выполненных работ.</t>
  </si>
  <si>
    <t>установка</t>
  </si>
  <si>
    <t>Услуги по проведению измерений и химических анализов в местах утилизации и накопления  отходов, оформление и предоставление Заказчику оригиналов протоколов, актов отбора проб, счет-фактуры и акта сдачи-приемки выполненных работ.</t>
  </si>
  <si>
    <t>точка</t>
  </si>
  <si>
    <t>Приложения:</t>
  </si>
  <si>
    <t>1.</t>
  </si>
  <si>
    <t>2.</t>
  </si>
  <si>
    <t>3.</t>
  </si>
  <si>
    <t>Исполнитель:</t>
  </si>
  <si>
    <t>Начальник отдела экологии</t>
  </si>
  <si>
    <t>Е.В. Деханова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</si>
  <si>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</si>
  <si>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</si>
  <si>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</si>
  <si>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</si>
  <si>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</si>
  <si>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Р.Э. Аблякимов</t>
  </si>
  <si>
    <t>Примечание -  пояснение в случае отсутствия возможности использовать ценовую информацию из 3-х источников:</t>
  </si>
  <si>
    <t>Примечание - пояснение в случае установления НМЦ отличной от расчетной:</t>
  </si>
  <si>
    <t>Общая НМЦ договора установлена Заказчиком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</si>
</sst>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  <numFmt numFmtId="168" formatCode="dd/mm/yy"/>
  </numFmts>
  <fonts count="16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sz val="10"/>
      <color rgb="FF00000A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6" fontId="15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7" fontId="11" fillId="3" borderId="1" xfId="1" applyNumberFormat="1" applyFont="1" applyFill="1" applyBorder="1" applyAlignment="1" applyProtection="1">
      <alignment horizontal="center" vertical="center" wrapText="1"/>
    </xf>
    <xf numFmtId="167" fontId="12" fillId="3" borderId="1" xfId="1" applyNumberFormat="1" applyFont="1" applyFill="1" applyBorder="1" applyAlignment="1" applyProtection="1">
      <alignment horizontal="center" vertical="center" wrapText="1"/>
    </xf>
    <xf numFmtId="167" fontId="3" fillId="3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14" fillId="0" borderId="0" xfId="0" applyFont="1"/>
    <xf numFmtId="0" fontId="5" fillId="0" borderId="0" xfId="0" applyFont="1"/>
    <xf numFmtId="168" fontId="3" fillId="0" borderId="5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5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/>
    <xf numFmtId="0" fontId="3" fillId="0" borderId="0" xfId="0" applyFont="1" applyFill="1"/>
    <xf numFmtId="0" fontId="5" fillId="0" borderId="3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197280</xdr:colOff>
      <xdr:row>22</xdr:row>
      <xdr:rowOff>39960</xdr:rowOff>
    </xdr:from>
    <xdr:to>
      <xdr:col>19</xdr:col>
      <xdr:colOff>127080</xdr:colOff>
      <xdr:row>22</xdr:row>
      <xdr:rowOff>40320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106320" y="7431120"/>
          <a:ext cx="69048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70560</xdr:colOff>
      <xdr:row>13</xdr:row>
      <xdr:rowOff>437760</xdr:rowOff>
    </xdr:from>
    <xdr:to>
      <xdr:col>18</xdr:col>
      <xdr:colOff>761040</xdr:colOff>
      <xdr:row>13</xdr:row>
      <xdr:rowOff>438120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979600" y="3837960"/>
          <a:ext cx="69048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70560</xdr:colOff>
      <xdr:row>13</xdr:row>
      <xdr:rowOff>437760</xdr:rowOff>
    </xdr:from>
    <xdr:to>
      <xdr:col>18</xdr:col>
      <xdr:colOff>761040</xdr:colOff>
      <xdr:row>13</xdr:row>
      <xdr:rowOff>438120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979600" y="3837960"/>
          <a:ext cx="69048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A3" t="str">
            <v>KB</v>
          </cell>
        </row>
      </sheetData>
      <sheetData sheetId="11">
        <row r="2">
          <cell r="A2" t="str">
            <v>Без НДС</v>
          </cell>
        </row>
      </sheetData>
      <sheetData sheetId="12">
        <row r="2">
          <cell r="A2" t="str">
            <v>Да</v>
          </cell>
        </row>
        <row r="3">
          <cell r="A3" t="str">
            <v>Нет</v>
          </cell>
        </row>
      </sheetData>
      <sheetData sheetId="13"/>
      <sheetData sheetId="14">
        <row r="2">
          <cell r="A2" t="str">
            <v>Открытая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>
        <row r="2">
          <cell r="C2" t="str">
            <v>ЦДО СНГ</v>
          </cell>
        </row>
        <row r="3">
          <cell r="C3" t="str">
            <v>ЦДО ТНК-Нижневартовск</v>
          </cell>
        </row>
        <row r="4">
          <cell r="C4" t="str">
            <v>ЦДО ВНГ</v>
          </cell>
        </row>
        <row r="5">
          <cell r="C5" t="str">
            <v>ЦДО ТНК-Нягань</v>
          </cell>
        </row>
        <row r="6">
          <cell r="C6" t="str">
            <v>ЦДО Оренбургнефть</v>
          </cell>
        </row>
        <row r="7">
          <cell r="C7" t="str">
            <v>ЦДО Бугурусланнефть</v>
          </cell>
        </row>
        <row r="8">
          <cell r="C8" t="str">
            <v>ЦДО Сорочинскнефть</v>
          </cell>
        </row>
        <row r="9">
          <cell r="C9" t="str">
            <v>ЦДО ТНК-Уват</v>
          </cell>
        </row>
        <row r="10">
          <cell r="C10" t="str">
            <v>ЦДО ВЧНГ</v>
          </cell>
        </row>
        <row r="11">
          <cell r="C11" t="str">
            <v>ЦДО Роспан</v>
          </cell>
        </row>
        <row r="12">
          <cell r="C12" t="str">
            <v>ЗАО ТНК-ВР Снабжение</v>
          </cell>
        </row>
        <row r="13">
          <cell r="C13" t="str">
            <v>ИПО</v>
          </cell>
        </row>
      </sheetData>
      <sheetData sheetId="3">
        <row r="10">
          <cell r="B10">
            <v>101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MK37"/>
  <sheetViews>
    <sheetView tabSelected="1" view="pageBreakPreview" zoomScale="85" zoomScaleNormal="70" zoomScalePageLayoutView="85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F5" sqref="F5"/>
    </sheetView>
  </sheetViews>
  <sheetFormatPr defaultColWidth="8.85546875" defaultRowHeight="12.75" x14ac:dyDescent="0.2"/>
  <cols>
    <col min="1" max="1" width="4.42578125" style="1" customWidth="1"/>
    <col min="2" max="2" width="6.7109375" style="1" customWidth="1"/>
    <col min="3" max="3" width="36" style="1" customWidth="1"/>
    <col min="4" max="4" width="7.85546875" style="1" customWidth="1"/>
    <col min="5" max="5" width="7.5703125" style="1" customWidth="1"/>
    <col min="6" max="6" width="9.28515625" style="1" customWidth="1"/>
    <col min="7" max="8" width="8.7109375" style="1" customWidth="1"/>
    <col min="9" max="9" width="11.7109375" style="1" customWidth="1"/>
    <col min="10" max="10" width="10.42578125" style="1" customWidth="1"/>
    <col min="11" max="11" width="23" style="1" customWidth="1"/>
    <col min="12" max="12" width="10.42578125" style="1" customWidth="1"/>
    <col min="13" max="13" width="10.140625" style="1" customWidth="1"/>
    <col min="14" max="14" width="9.42578125" style="1" customWidth="1"/>
    <col min="15" max="15" width="10.42578125" style="1" customWidth="1"/>
    <col min="16" max="16" width="10.85546875" style="1" customWidth="1"/>
    <col min="17" max="17" width="12.28515625" style="1" customWidth="1"/>
    <col min="18" max="18" width="13.28515625" style="1" customWidth="1"/>
    <col min="19" max="19" width="10.7109375" style="1" customWidth="1"/>
    <col min="20" max="20" width="14.28515625" style="1" customWidth="1"/>
    <col min="21" max="1025" width="8.85546875" style="1"/>
  </cols>
  <sheetData>
    <row r="1" spans="1:20" hidden="1" x14ac:dyDescent="0.2">
      <c r="Q1" s="1" t="s">
        <v>0</v>
      </c>
    </row>
    <row r="2" spans="1:20" hidden="1" x14ac:dyDescent="0.2">
      <c r="Q2" s="1" t="s">
        <v>1</v>
      </c>
    </row>
    <row r="3" spans="1:20" hidden="1" x14ac:dyDescent="0.2">
      <c r="Q3" s="1" t="s">
        <v>2</v>
      </c>
    </row>
    <row r="4" spans="1:20" ht="16.5" customHeight="1" x14ac:dyDescent="0.25"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</row>
    <row r="5" spans="1:20" ht="15.75" customHeight="1" x14ac:dyDescent="0.2">
      <c r="C5" s="2" t="s">
        <v>3</v>
      </c>
      <c r="D5" s="2"/>
      <c r="E5" s="2"/>
      <c r="F5" s="2"/>
      <c r="G5" s="2"/>
      <c r="H5" s="2"/>
      <c r="I5" s="2"/>
      <c r="J5" s="2"/>
      <c r="K5" s="2"/>
      <c r="L5" s="3"/>
      <c r="M5" s="3"/>
      <c r="N5" s="3"/>
      <c r="O5" s="3"/>
      <c r="P5" s="3"/>
      <c r="Q5" s="3"/>
    </row>
    <row r="6" spans="1:20" s="4" customFormat="1" ht="19.5" customHeight="1" x14ac:dyDescent="0.2">
      <c r="C6" s="5" t="s">
        <v>4</v>
      </c>
      <c r="D6" s="50" t="s">
        <v>5</v>
      </c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</row>
    <row r="7" spans="1:20" s="4" customFormat="1" ht="19.5" customHeight="1" x14ac:dyDescent="0.2">
      <c r="C7" s="5" t="s">
        <v>6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</row>
    <row r="8" spans="1:20" s="4" customFormat="1" ht="19.5" customHeight="1" x14ac:dyDescent="0.2">
      <c r="C8" s="5" t="s">
        <v>7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</row>
    <row r="9" spans="1:20" ht="16.5" customHeight="1" x14ac:dyDescent="0.2"/>
    <row r="10" spans="1:20" ht="25.5" customHeight="1" x14ac:dyDescent="0.2">
      <c r="A10" s="51" t="s">
        <v>8</v>
      </c>
      <c r="B10" s="51" t="s">
        <v>9</v>
      </c>
      <c r="C10" s="51" t="s">
        <v>10</v>
      </c>
      <c r="D10" s="51" t="s">
        <v>11</v>
      </c>
      <c r="E10" s="51" t="s">
        <v>12</v>
      </c>
      <c r="F10" s="51" t="s">
        <v>13</v>
      </c>
      <c r="G10" s="51"/>
      <c r="H10" s="51"/>
      <c r="I10" s="51"/>
      <c r="J10" s="52" t="s">
        <v>14</v>
      </c>
      <c r="K10" s="51" t="s">
        <v>15</v>
      </c>
      <c r="L10" s="53" t="s">
        <v>16</v>
      </c>
      <c r="M10" s="53"/>
      <c r="N10" s="53"/>
      <c r="O10" s="53"/>
      <c r="P10" s="53"/>
      <c r="Q10" s="51" t="s">
        <v>17</v>
      </c>
      <c r="R10" s="53" t="s">
        <v>18</v>
      </c>
      <c r="S10" s="51" t="s">
        <v>19</v>
      </c>
      <c r="T10" s="54" t="s">
        <v>20</v>
      </c>
    </row>
    <row r="11" spans="1:20" ht="28.5" customHeight="1" x14ac:dyDescent="0.2">
      <c r="A11" s="51"/>
      <c r="B11" s="51"/>
      <c r="C11" s="51"/>
      <c r="D11" s="51"/>
      <c r="E11" s="51"/>
      <c r="F11" s="51" t="s">
        <v>21</v>
      </c>
      <c r="G11" s="51" t="s">
        <v>22</v>
      </c>
      <c r="H11" s="51" t="s">
        <v>23</v>
      </c>
      <c r="I11" s="51" t="s">
        <v>24</v>
      </c>
      <c r="J11" s="52"/>
      <c r="K11" s="52"/>
      <c r="L11" s="53"/>
      <c r="M11" s="53"/>
      <c r="N11" s="53"/>
      <c r="O11" s="53"/>
      <c r="P11" s="53"/>
      <c r="Q11" s="51"/>
      <c r="R11" s="51"/>
      <c r="S11" s="51"/>
      <c r="T11" s="54"/>
    </row>
    <row r="12" spans="1:20" ht="52.5" customHeight="1" x14ac:dyDescent="0.2">
      <c r="A12" s="51"/>
      <c r="B12" s="51"/>
      <c r="C12" s="51"/>
      <c r="D12" s="51"/>
      <c r="E12" s="51"/>
      <c r="F12" s="51"/>
      <c r="G12" s="51"/>
      <c r="H12" s="51"/>
      <c r="I12" s="51"/>
      <c r="J12" s="52"/>
      <c r="K12" s="52"/>
      <c r="L12" s="6" t="s">
        <v>25</v>
      </c>
      <c r="M12" s="6" t="s">
        <v>26</v>
      </c>
      <c r="N12" s="6" t="s">
        <v>27</v>
      </c>
      <c r="O12" s="6" t="s">
        <v>28</v>
      </c>
      <c r="P12" s="6" t="s">
        <v>29</v>
      </c>
      <c r="Q12" s="51"/>
      <c r="R12" s="51"/>
      <c r="S12" s="51"/>
      <c r="T12" s="54"/>
    </row>
    <row r="13" spans="1:20" s="11" customFormat="1" ht="15.75" customHeight="1" x14ac:dyDescent="0.2">
      <c r="A13" s="7">
        <v>1</v>
      </c>
      <c r="B13" s="8">
        <v>2</v>
      </c>
      <c r="C13" s="9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7" t="s">
        <v>30</v>
      </c>
      <c r="M13" s="7" t="s">
        <v>31</v>
      </c>
      <c r="N13" s="7" t="s">
        <v>32</v>
      </c>
      <c r="O13" s="7" t="s">
        <v>33</v>
      </c>
      <c r="P13" s="7" t="s">
        <v>34</v>
      </c>
      <c r="Q13" s="10">
        <v>13</v>
      </c>
      <c r="R13" s="10">
        <v>14</v>
      </c>
      <c r="S13" s="10">
        <v>15</v>
      </c>
      <c r="T13" s="10">
        <v>16</v>
      </c>
    </row>
    <row r="14" spans="1:20" ht="89.25" x14ac:dyDescent="0.2">
      <c r="A14" s="12">
        <v>1</v>
      </c>
      <c r="B14" s="13"/>
      <c r="C14" s="14" t="s">
        <v>35</v>
      </c>
      <c r="D14" s="15" t="s">
        <v>36</v>
      </c>
      <c r="E14" s="16">
        <v>144</v>
      </c>
      <c r="F14" s="16">
        <v>4711</v>
      </c>
      <c r="G14" s="16">
        <v>151</v>
      </c>
      <c r="H14" s="17">
        <v>44635</v>
      </c>
      <c r="I14" s="17"/>
      <c r="J14" s="18">
        <v>1.04</v>
      </c>
      <c r="K14" s="16">
        <f>IF(SUM(F14)=0,"",F14*J14)</f>
        <v>4899.4400000000005</v>
      </c>
      <c r="L14" s="19"/>
      <c r="M14" s="19"/>
      <c r="N14" s="19"/>
      <c r="O14" s="20"/>
      <c r="P14" s="21"/>
      <c r="Q14" s="22">
        <f>COUNTIF(K14:P14,"&gt;0")</f>
        <v>1</v>
      </c>
      <c r="R14" s="23">
        <f>CEILING(SUM(K14:P14)/COUNTIF(K14:P14,"&gt;0"),0.01)</f>
        <v>4899.4400000000005</v>
      </c>
      <c r="S14" s="23">
        <f>R14*E14</f>
        <v>705519.3600000001</v>
      </c>
      <c r="T14" s="24" t="e">
        <f>STDEV(L14:P14)/R14*100</f>
        <v>#DIV/0!</v>
      </c>
    </row>
    <row r="15" spans="1:20" ht="89.25" x14ac:dyDescent="0.2">
      <c r="A15" s="12">
        <v>2</v>
      </c>
      <c r="B15" s="13"/>
      <c r="C15" s="25" t="s">
        <v>37</v>
      </c>
      <c r="D15" s="15" t="s">
        <v>38</v>
      </c>
      <c r="E15" s="16">
        <v>19</v>
      </c>
      <c r="F15" s="16">
        <v>2000</v>
      </c>
      <c r="G15" s="16">
        <v>151</v>
      </c>
      <c r="H15" s="17">
        <v>44635</v>
      </c>
      <c r="I15" s="17"/>
      <c r="J15" s="18">
        <v>1.04</v>
      </c>
      <c r="K15" s="16">
        <f>IF(SUM(F15)=0,"",F15*J15)</f>
        <v>2080</v>
      </c>
      <c r="L15" s="19"/>
      <c r="M15" s="19"/>
      <c r="N15" s="19"/>
      <c r="O15" s="20"/>
      <c r="P15" s="21"/>
      <c r="Q15" s="22">
        <f>COUNTIF(K15:P15,"&gt;0")</f>
        <v>1</v>
      </c>
      <c r="R15" s="23">
        <f>CEILING(SUM(K15:P15)/COUNTIF(K15:P15,"&gt;0"),0.01)</f>
        <v>2080</v>
      </c>
      <c r="S15" s="23">
        <f>R15*E15</f>
        <v>39520</v>
      </c>
      <c r="T15" s="24" t="e">
        <f>STDEV(L15:P15)/R15*100</f>
        <v>#DIV/0!</v>
      </c>
    </row>
    <row r="16" spans="1:20" ht="89.25" x14ac:dyDescent="0.2">
      <c r="A16" s="12"/>
      <c r="B16" s="13"/>
      <c r="C16" s="25" t="s">
        <v>39</v>
      </c>
      <c r="D16" s="15" t="s">
        <v>40</v>
      </c>
      <c r="E16" s="16">
        <v>59</v>
      </c>
      <c r="F16" s="16">
        <v>1516.25</v>
      </c>
      <c r="G16" s="16">
        <v>151</v>
      </c>
      <c r="H16" s="17">
        <v>44635</v>
      </c>
      <c r="I16" s="17"/>
      <c r="J16" s="18">
        <v>1.04</v>
      </c>
      <c r="K16" s="16">
        <f>IF(SUM(F16)=0,"",F16*J16)</f>
        <v>1576.9</v>
      </c>
      <c r="L16" s="19"/>
      <c r="M16" s="19"/>
      <c r="N16" s="19"/>
      <c r="O16" s="20"/>
      <c r="P16" s="21"/>
      <c r="Q16" s="22">
        <f>COUNTIF(K16:P16,"&gt;0")</f>
        <v>1</v>
      </c>
      <c r="R16" s="23">
        <f>CEILING(SUM(K16:P16)/COUNTIF(K16:P16,"&gt;0"),0.01)</f>
        <v>1576.9</v>
      </c>
      <c r="S16" s="23">
        <f>R16*E16</f>
        <v>93037.1</v>
      </c>
      <c r="T16" s="24" t="e">
        <f>STDEV(L16:P16)/R16*100</f>
        <v>#DIV/0!</v>
      </c>
    </row>
    <row r="17" spans="1:20" s="46" customFormat="1" x14ac:dyDescent="0.2">
      <c r="A17" s="41"/>
      <c r="B17" s="42"/>
      <c r="C17" s="47" t="s">
        <v>56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3"/>
      <c r="O17" s="43"/>
      <c r="P17" s="43"/>
      <c r="Q17" s="43"/>
      <c r="R17" s="44"/>
      <c r="S17" s="44">
        <f>SUM(S14:S16)</f>
        <v>838076.46000000008</v>
      </c>
      <c r="T17" s="45"/>
    </row>
    <row r="18" spans="1:20" ht="13.5" customHeight="1" x14ac:dyDescent="0.2"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7"/>
    </row>
    <row r="19" spans="1:20" s="28" customFormat="1" ht="13.5" customHeight="1" x14ac:dyDescent="0.2">
      <c r="C19" s="28" t="s">
        <v>41</v>
      </c>
    </row>
    <row r="20" spans="1:20" s="28" customFormat="1" ht="15" customHeight="1" x14ac:dyDescent="0.2">
      <c r="C20" s="29" t="s">
        <v>42</v>
      </c>
    </row>
    <row r="21" spans="1:20" s="28" customFormat="1" ht="15" customHeight="1" x14ac:dyDescent="0.2">
      <c r="C21" s="29" t="s">
        <v>43</v>
      </c>
    </row>
    <row r="22" spans="1:20" s="28" customFormat="1" ht="15" customHeight="1" x14ac:dyDescent="0.2">
      <c r="C22" s="29" t="s">
        <v>44</v>
      </c>
    </row>
    <row r="23" spans="1:20" ht="13.5" customHeight="1" x14ac:dyDescent="0.2">
      <c r="L23" s="30"/>
    </row>
    <row r="24" spans="1:20" s="31" customFormat="1" ht="13.5" customHeight="1" x14ac:dyDescent="0.25">
      <c r="C24" s="32" t="s">
        <v>45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20" s="31" customFormat="1" ht="13.5" customHeight="1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20" s="31" customFormat="1" ht="13.5" customHeight="1" x14ac:dyDescent="0.25">
      <c r="C26" s="33">
        <v>45048</v>
      </c>
      <c r="D26" s="34"/>
      <c r="E26" s="34"/>
      <c r="F26" s="55" t="s">
        <v>46</v>
      </c>
      <c r="G26" s="55"/>
      <c r="H26" s="55"/>
      <c r="I26" s="55"/>
      <c r="J26" s="55"/>
      <c r="K26" s="36"/>
      <c r="L26" s="55"/>
      <c r="M26" s="55"/>
      <c r="N26" s="55"/>
      <c r="O26" s="37"/>
      <c r="P26" s="37"/>
      <c r="Q26" s="55" t="s">
        <v>47</v>
      </c>
      <c r="R26" s="55"/>
      <c r="S26" s="38"/>
    </row>
    <row r="27" spans="1:20" s="31" customFormat="1" ht="13.5" customHeight="1" x14ac:dyDescent="0.25">
      <c r="C27" s="39" t="s">
        <v>48</v>
      </c>
      <c r="D27" s="34"/>
      <c r="E27" s="34"/>
      <c r="F27" s="56" t="s">
        <v>49</v>
      </c>
      <c r="G27" s="56"/>
      <c r="H27" s="56"/>
      <c r="I27" s="56"/>
      <c r="J27" s="56"/>
      <c r="K27" s="1"/>
      <c r="L27" s="57" t="s">
        <v>50</v>
      </c>
      <c r="M27" s="57"/>
      <c r="N27" s="57"/>
      <c r="O27" s="37"/>
      <c r="P27" s="37"/>
      <c r="Q27" s="56"/>
      <c r="R27" s="56"/>
    </row>
    <row r="28" spans="1:20" ht="13.5" customHeight="1" x14ac:dyDescent="0.2">
      <c r="C28" s="40"/>
    </row>
    <row r="29" spans="1:20" ht="13.5" customHeight="1" x14ac:dyDescent="0.2">
      <c r="C29" s="32" t="s">
        <v>51</v>
      </c>
    </row>
    <row r="30" spans="1:20" ht="13.5" customHeight="1" x14ac:dyDescent="0.2"/>
    <row r="31" spans="1:20" x14ac:dyDescent="0.2">
      <c r="C31" s="35"/>
      <c r="D31" s="34"/>
      <c r="E31" s="34"/>
      <c r="F31" s="55" t="s">
        <v>52</v>
      </c>
      <c r="G31" s="55"/>
      <c r="H31" s="55"/>
      <c r="I31" s="55"/>
      <c r="J31" s="55"/>
      <c r="K31" s="36"/>
      <c r="L31" s="55"/>
      <c r="M31" s="55"/>
      <c r="N31" s="55"/>
      <c r="O31" s="37"/>
      <c r="P31" s="37"/>
      <c r="Q31" s="55" t="s">
        <v>53</v>
      </c>
      <c r="R31" s="55"/>
    </row>
    <row r="32" spans="1:20" x14ac:dyDescent="0.2">
      <c r="C32" s="39" t="s">
        <v>48</v>
      </c>
      <c r="D32" s="34"/>
      <c r="E32" s="34"/>
      <c r="F32" s="56" t="s">
        <v>49</v>
      </c>
      <c r="G32" s="56"/>
      <c r="H32" s="56"/>
      <c r="I32" s="56"/>
      <c r="J32" s="56"/>
      <c r="L32" s="57" t="s">
        <v>50</v>
      </c>
      <c r="M32" s="57"/>
      <c r="N32" s="57"/>
      <c r="O32" s="37"/>
      <c r="P32" s="37"/>
      <c r="Q32" s="56"/>
      <c r="R32" s="56"/>
    </row>
    <row r="35" spans="2:20" x14ac:dyDescent="0.2">
      <c r="B35" s="1">
        <v>1</v>
      </c>
      <c r="C35" s="32" t="s">
        <v>54</v>
      </c>
    </row>
    <row r="36" spans="2:20" x14ac:dyDescent="0.2">
      <c r="B36" s="1">
        <v>2</v>
      </c>
      <c r="C36" s="32" t="s">
        <v>55</v>
      </c>
    </row>
    <row r="37" spans="2:20" x14ac:dyDescent="0.2"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</row>
  </sheetData>
  <mergeCells count="35">
    <mergeCell ref="C37:T37"/>
    <mergeCell ref="F31:J31"/>
    <mergeCell ref="L31:N31"/>
    <mergeCell ref="Q31:R31"/>
    <mergeCell ref="F32:J32"/>
    <mergeCell ref="L32:N32"/>
    <mergeCell ref="Q32:R32"/>
    <mergeCell ref="F26:J26"/>
    <mergeCell ref="L26:N26"/>
    <mergeCell ref="Q26:R26"/>
    <mergeCell ref="F27:J27"/>
    <mergeCell ref="L27:N27"/>
    <mergeCell ref="Q27:R27"/>
    <mergeCell ref="T10:T12"/>
    <mergeCell ref="F11:F12"/>
    <mergeCell ref="G11:G12"/>
    <mergeCell ref="H11:H12"/>
    <mergeCell ref="I11:I12"/>
    <mergeCell ref="A10:A12"/>
    <mergeCell ref="B10:B12"/>
    <mergeCell ref="C10:C12"/>
    <mergeCell ref="D10:D12"/>
    <mergeCell ref="E10:E12"/>
    <mergeCell ref="C17:M17"/>
    <mergeCell ref="C4:S4"/>
    <mergeCell ref="D6:S6"/>
    <mergeCell ref="D7:S7"/>
    <mergeCell ref="D8:S8"/>
    <mergeCell ref="F10:I10"/>
    <mergeCell ref="J10:J12"/>
    <mergeCell ref="K10:K12"/>
    <mergeCell ref="L10:P11"/>
    <mergeCell ref="Q10:Q12"/>
    <mergeCell ref="R10:R12"/>
    <mergeCell ref="S10:S12"/>
  </mergeCells>
  <dataValidations count="2">
    <dataValidation type="list" allowBlank="1" showInputMessage="1" showErrorMessage="1" sqref="D7:S7">
      <formula1>подгруппа</formula1>
      <formula2>0</formula2>
    </dataValidation>
    <dataValidation type="list" allowBlank="1" showInputMessage="1" showErrorMessage="1" sqref="D6:S6">
      <formula1>#REF!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9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 НМЦ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14</cp:revision>
  <cp:lastPrinted>2023-05-02T15:25:08Z</cp:lastPrinted>
  <dcterms:created xsi:type="dcterms:W3CDTF">1996-10-08T23:32:33Z</dcterms:created>
  <dcterms:modified xsi:type="dcterms:W3CDTF">2023-05-18T10:48:15Z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